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6150" activeTab="0"/>
  </bookViews>
  <sheets>
    <sheet name="Миньківці" sheetId="1" r:id="rId1"/>
  </sheets>
  <definedNames>
    <definedName name="_xlnm.Print_Area" localSheetId="0">'Миньківці'!$A$1:$F$110</definedName>
  </definedNames>
  <calcPr fullCalcOnLoad="1"/>
</workbook>
</file>

<file path=xl/sharedStrings.xml><?xml version="1.0" encoding="utf-8"?>
<sst xmlns="http://schemas.openxmlformats.org/spreadsheetml/2006/main" count="196" uniqueCount="114">
  <si>
    <t>ЗАТВЕРДЖЕНО
 Наказ Міністерства фінансів України28 січня 2002 року № 57
(у редакції наказу Міністерства фінансів України
від 26 листопада 2012 року № 1220)</t>
  </si>
  <si>
    <t>(число, місяць, рік)               М.П.</t>
  </si>
  <si>
    <t>(Код за ЄДРПОУ та найменування бюджетної установи)</t>
  </si>
  <si>
    <t>Славутський район</t>
  </si>
  <si>
    <t>(найменування міста, району, області)</t>
  </si>
  <si>
    <t>Вид бюджету: районний бюджет</t>
  </si>
  <si>
    <t>код та назва відомчої класифікації видатків та кредитування бюджету</t>
  </si>
  <si>
    <t>10 Відділ освіти, молоді та спорту  райдержадміністрації</t>
  </si>
  <si>
    <t>код та назва програмної класифікації видатків та кредитування державного бюджету</t>
  </si>
  <si>
    <t>(код та назва тимчасової класифікації видатків та кредитування місцевих бюджетів</t>
  </si>
  <si>
    <t>(грн.)</t>
  </si>
  <si>
    <t>Найменування</t>
  </si>
  <si>
    <t>Код</t>
  </si>
  <si>
    <t>Усього на рік</t>
  </si>
  <si>
    <t>Загальний фонд</t>
  </si>
  <si>
    <t>Спеціальний фонд</t>
  </si>
  <si>
    <t>Разом</t>
  </si>
  <si>
    <t>НАДХОДЖЕННЯ - усього</t>
  </si>
  <si>
    <t>X</t>
  </si>
  <si>
    <t>Надходження коштів із загального фонду бюджету</t>
  </si>
  <si>
    <t>Надходження коштів із спеціального фонду бюджету, у т.ч.</t>
  </si>
  <si>
    <t xml:space="preserve"> -надходження від плати за послуги, що надаються бюджетними установами згідно із законодавством</t>
  </si>
  <si>
    <t xml:space="preserve"> (розписати за підгрупами)</t>
  </si>
  <si>
    <t>Плата за послуги, що надаються бюджетними установами згідно з їх основною діяльністю</t>
  </si>
  <si>
    <t>Надходження бюджетних установ від додаткової (господарської) діяльності</t>
  </si>
  <si>
    <t>Плата за оренду майна бюджетних установ</t>
  </si>
  <si>
    <t>Надходження бюджетних установ від реалізації в установленому порядку майна (крім нерухомого майна)</t>
  </si>
  <si>
    <t>- інші джерела власних надходжень бюджетних установ</t>
  </si>
  <si>
    <t>Благодійні внески, гранти та дарунки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</si>
  <si>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об`єктів</t>
  </si>
  <si>
    <t>Кошти, що отримують вищі та професійно-технічні навчальні заклади від розміщення на депозитах тимчасово вільних бюджетних коштів, отриманих за надання платних послуг, якщо таким закладам законом надано відповідне право</t>
  </si>
  <si>
    <t>- інші надходження, у т.ч.</t>
  </si>
  <si>
    <t xml:space="preserve">   - інші доходи (розписати за кодами класифікації доходів бюджету)</t>
  </si>
  <si>
    <t xml:space="preserve">   - фінансування (розписати за кодами класифікації фінансування бюджету та типом  боргового зобов'язання)</t>
  </si>
  <si>
    <t xml:space="preserve">   - повернення кредитів до бюджету (розписати за кодами програмної класифікації видатків та кредитування бюджету, класифікації кредитування бюджету)</t>
  </si>
  <si>
    <t>*</t>
  </si>
  <si>
    <t>ВИДАТКИ ТА НАДАННЯ КРЕДИТІВ - усього</t>
  </si>
  <si>
    <t>Поточні видатки</t>
  </si>
  <si>
    <t>Оплата праці</t>
  </si>
  <si>
    <t>Заробітна плата</t>
  </si>
  <si>
    <t>Грошове забезпечення військовослужбовців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</si>
  <si>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</si>
  <si>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</si>
  <si>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</si>
  <si>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перев`язувальні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</si>
  <si>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</si>
  <si>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</si>
  <si>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</si>
  <si>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</si>
  <si>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>Оплата комунальних послуг та енергоносіїв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</si>
  <si>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</si>
  <si>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</si>
  <si>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</si>
  <si>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природного газу</t>
  </si>
  <si>
    <t>Оплата інших енергоносіїв</t>
  </si>
  <si>
    <t>Дослідження і розробки, окремі заходи по реалізації державних (регіональних) програм</t>
  </si>
  <si>
    <t>Дослідження і розробки, окремі заходи розвитку по реалізації державних (регіональних) програм</t>
  </si>
  <si>
    <t>Окремі заходи по реалізації державних (регіональних) програм, не віднесені до заходів розвитку</t>
  </si>
  <si>
    <t>Обслуговування боргових зобов`язань</t>
  </si>
  <si>
    <t>Обслуговування внутрішніх боргових зобов`язань</t>
  </si>
  <si>
    <t>Обслуговування зовнішніх боргових зобов`язань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</si>
  <si>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</si>
  <si>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</si>
  <si>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</si>
  <si>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урядам іноземних держав та міжнародним організаціям</t>
  </si>
  <si>
    <t>Соціальне забезпечення</t>
  </si>
  <si>
    <t>Виплата пенсій і допомоги</t>
  </si>
  <si>
    <t>Стипендії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</si>
  <si>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</si>
  <si>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</si>
  <si>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</si>
  <si>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</si>
  <si>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</si>
  <si>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</si>
  <si>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</si>
  <si>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>Капітальне будівництво (придбання) інших об`єктів</t>
  </si>
  <si>
    <t>Капітальний ремонт</t>
  </si>
  <si>
    <t>Капітальний ремонт житлового фонду (приміщень)</t>
  </si>
  <si>
    <t>Капітальний ремонт інших об`єктів</t>
  </si>
  <si>
    <t>Реконструкція та реставрація</t>
  </si>
  <si>
    <t>Реконструкція житлового фонду (приміщень)</t>
  </si>
  <si>
    <t>Реконструкція та реставрація інших об`єктів</t>
  </si>
  <si>
    <t>Реставрація пам`яток культури, історії та архітектури</t>
  </si>
  <si>
    <t>Створення державних запасів і резервів</t>
  </si>
  <si>
    <t>Придбання землі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</si>
  <si>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</si>
  <si>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</si>
  <si>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</si>
  <si>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урядам іноземних держав та міжнародним організаціям</t>
  </si>
  <si>
    <t>Капітальні трансферти населенню</t>
  </si>
  <si>
    <t>Надання внутрішніх кредитів</t>
  </si>
  <si>
    <t>Надання кредитів органам державного управління інших рівнів</t>
  </si>
  <si>
    <t>Надання кредитів підприємствам, установам, організаціям</t>
  </si>
  <si>
    <t>Надання інших внутрішніх кредитів</t>
  </si>
  <si>
    <t>Надання зовнішніх кредитів</t>
  </si>
  <si>
    <t>Нерозподілені видатки</t>
  </si>
  <si>
    <t xml:space="preserve">   * Сума проставляється за  кодом  відповідно  до  класифікації кредитування  бюджету  та  не  враховується у рядку 'НАДХОДЖЕННЯ -усього'.</t>
  </si>
  <si>
    <t>(підпис)</t>
  </si>
  <si>
    <t>(ініціали і прізвище)</t>
  </si>
  <si>
    <t>М.П.**</t>
  </si>
  <si>
    <t>(число, місяць, рік)</t>
  </si>
  <si>
    <t xml:space="preserve">   ** Заповнюється розпорядниками нижчого рівня, крім головних розпорядників та національних вищих навчальних закладів, яким безпосередньо встановлені призначення у державному бюджеті.</t>
  </si>
  <si>
    <t>(сума словами і цифрами)</t>
  </si>
  <si>
    <t>(посада)</t>
  </si>
  <si>
    <t>(підпис)             (ініціали і прізвище)</t>
  </si>
  <si>
    <t>Головний бухгалтер</t>
  </si>
  <si>
    <t>Черниш Л.С.</t>
  </si>
  <si>
    <t>Начальник відділу освіти, молоді та спорту Славутської РДА</t>
  </si>
  <si>
    <t>Д.Бойчак</t>
  </si>
  <si>
    <t>Директор</t>
  </si>
  <si>
    <t>Минковецького НВК</t>
  </si>
  <si>
    <t>Гаврилюк Л.В.</t>
  </si>
  <si>
    <t xml:space="preserve">Кошторис на  2017 рік </t>
  </si>
  <si>
    <t>1011020 "Надання загальної середньої освіти загальноосвітніми навчальними закладами (в т.ч. школою-дитячим садком, інтернатом при школі), спеціалізованими школами, ліцеями, гімназіями, колегіумами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</si>
</sst>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9">
    <font>
      <sz val="10"/>
      <name val="Arial Cyr"/>
      <family val="0"/>
    </font>
    <font>
      <sz val="7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6"/>
      <name val="Arial Cyr"/>
      <family val="0"/>
    </font>
    <font>
      <sz val="9"/>
      <color indexed="9"/>
      <name val="Arial Cyr"/>
      <family val="0"/>
    </font>
    <font>
      <b/>
      <sz val="9"/>
      <name val="Arial Cyr"/>
      <family val="0"/>
    </font>
    <font>
      <b/>
      <sz val="12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14" fontId="2" fillId="0" borderId="1" xfId="0" applyNumberFormat="1" applyFont="1" applyBorder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1" xfId="0" applyBorder="1" applyAlignment="1">
      <alignment/>
    </xf>
    <xf numFmtId="0" fontId="2" fillId="0" borderId="0" xfId="0" applyFont="1" applyAlignment="1">
      <alignment horizontal="right" wrapText="1"/>
    </xf>
    <xf numFmtId="0" fontId="7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2" fontId="2" fillId="0" borderId="2" xfId="0" applyNumberFormat="1" applyFont="1" applyBorder="1" applyAlignment="1">
      <alignment/>
    </xf>
    <xf numFmtId="0" fontId="2" fillId="0" borderId="2" xfId="0" applyFont="1" applyBorder="1" applyAlignment="1">
      <alignment horizontal="center" vertical="center"/>
    </xf>
    <xf numFmtId="2" fontId="2" fillId="0" borderId="2" xfId="0" applyNumberFormat="1" applyFont="1" applyBorder="1" applyAlignment="1">
      <alignment vertical="center"/>
    </xf>
    <xf numFmtId="2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/>
    </xf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2" fontId="0" fillId="0" borderId="0" xfId="0" applyNumberFormat="1" applyAlignment="1">
      <alignment/>
    </xf>
    <xf numFmtId="0" fontId="0" fillId="2" borderId="0" xfId="0" applyFill="1" applyAlignment="1">
      <alignment/>
    </xf>
    <xf numFmtId="0" fontId="1" fillId="0" borderId="3" xfId="0" applyFont="1" applyBorder="1" applyAlignment="1">
      <alignment horizontal="center" wrapText="1"/>
    </xf>
    <xf numFmtId="0" fontId="2" fillId="0" borderId="2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2" fillId="0" borderId="2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wrapText="1"/>
    </xf>
    <xf numFmtId="0" fontId="8" fillId="0" borderId="1" xfId="0" applyFont="1" applyBorder="1" applyAlignment="1">
      <alignment horizontal="center" wrapText="1"/>
    </xf>
    <xf numFmtId="0" fontId="2" fillId="0" borderId="3" xfId="0" applyFont="1" applyBorder="1" applyAlignment="1">
      <alignment wrapText="1"/>
    </xf>
    <xf numFmtId="0" fontId="7" fillId="0" borderId="1" xfId="0" applyFont="1" applyBorder="1" applyAlignment="1">
      <alignment horizontal="center" wrapText="1"/>
    </xf>
    <xf numFmtId="0" fontId="7" fillId="0" borderId="0" xfId="0" applyFont="1" applyAlignment="1">
      <alignment horizontal="left" wrapText="1" shrinkToFit="1"/>
    </xf>
    <xf numFmtId="0" fontId="4" fillId="0" borderId="0" xfId="0" applyFont="1" applyAlignment="1">
      <alignment horizontal="left" wrapText="1" shrinkToFi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1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14" fontId="2" fillId="0" borderId="1" xfId="0" applyNumberFormat="1" applyFont="1" applyBorder="1" applyAlignment="1">
      <alignment horizontal="left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>
      <alignment horizontal="center"/>
    </xf>
    <xf numFmtId="0" fontId="0" fillId="0" borderId="3" xfId="0" applyBorder="1" applyAlignment="1">
      <alignment horizontal="center" wrapText="1"/>
    </xf>
    <xf numFmtId="0" fontId="1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J112"/>
  <sheetViews>
    <sheetView tabSelected="1" workbookViewId="0" topLeftCell="A1">
      <selection activeCell="B109" sqref="B109"/>
    </sheetView>
  </sheetViews>
  <sheetFormatPr defaultColWidth="9.00390625" defaultRowHeight="12.75"/>
  <cols>
    <col min="1" max="1" width="30.75390625" style="0" customWidth="1"/>
    <col min="2" max="2" width="14.75390625" style="0" customWidth="1"/>
    <col min="3" max="3" width="8.75390625" style="0" customWidth="1"/>
    <col min="4" max="6" width="16.75390625" style="0" customWidth="1"/>
    <col min="7" max="7" width="44.75390625" style="0" customWidth="1"/>
  </cols>
  <sheetData>
    <row r="1" spans="4:6" ht="39.75" customHeight="1">
      <c r="D1" s="42" t="s">
        <v>0</v>
      </c>
      <c r="E1" s="43"/>
      <c r="F1" s="43"/>
    </row>
    <row r="2" spans="4:6" ht="23.25" customHeight="1">
      <c r="D2" s="34" t="str">
        <f>CONCATENATE("Затверджений в сумі      ",F23,"     грн.")</f>
        <v>Затверджений в сумі      3426923     грн.</v>
      </c>
      <c r="E2" s="35"/>
      <c r="F2" s="35"/>
    </row>
    <row r="3" spans="4:6" ht="12.75" customHeight="1">
      <c r="D3" s="47" t="s">
        <v>102</v>
      </c>
      <c r="E3" s="37"/>
      <c r="F3" s="37"/>
    </row>
    <row r="4" spans="4:10" ht="24.75" customHeight="1">
      <c r="D4" s="45" t="s">
        <v>107</v>
      </c>
      <c r="E4" s="45"/>
      <c r="F4" s="45"/>
      <c r="J4" s="3"/>
    </row>
    <row r="5" spans="4:10" ht="12.75" customHeight="1">
      <c r="D5" s="20" t="s">
        <v>103</v>
      </c>
      <c r="E5" s="48"/>
      <c r="F5" s="48"/>
      <c r="J5" s="3"/>
    </row>
    <row r="6" spans="4:10" ht="12.75">
      <c r="D6" s="46" t="s">
        <v>108</v>
      </c>
      <c r="E6" s="46"/>
      <c r="F6" s="46"/>
      <c r="J6" s="3"/>
    </row>
    <row r="7" spans="4:10" ht="12.75" customHeight="1">
      <c r="D7" s="49" t="s">
        <v>104</v>
      </c>
      <c r="E7" s="50"/>
      <c r="F7" s="50"/>
      <c r="J7" s="3"/>
    </row>
    <row r="8" spans="4:6" ht="12.75">
      <c r="D8" s="44"/>
      <c r="E8" s="44"/>
      <c r="F8" s="44"/>
    </row>
    <row r="9" ht="12.75">
      <c r="D9" s="2" t="s">
        <v>1</v>
      </c>
    </row>
    <row r="10" spans="1:6" ht="20.25">
      <c r="A10" s="36" t="s">
        <v>112</v>
      </c>
      <c r="B10" s="37"/>
      <c r="C10" s="37"/>
      <c r="D10" s="37"/>
      <c r="E10" s="37"/>
      <c r="F10" s="37"/>
    </row>
    <row r="12" spans="1:6" ht="15.75" customHeight="1">
      <c r="A12" s="31" t="s">
        <v>110</v>
      </c>
      <c r="B12" s="31"/>
      <c r="C12" s="31"/>
      <c r="D12" s="31"/>
      <c r="E12" s="31"/>
      <c r="F12" s="31"/>
    </row>
    <row r="13" spans="1:6" ht="12.75" customHeight="1">
      <c r="A13" s="4"/>
      <c r="B13" s="4"/>
      <c r="C13" s="32" t="s">
        <v>2</v>
      </c>
      <c r="D13" s="32"/>
      <c r="E13" s="32"/>
      <c r="F13" s="32"/>
    </row>
    <row r="14" spans="1:6" ht="12.75">
      <c r="A14" s="33" t="s">
        <v>3</v>
      </c>
      <c r="B14" s="33"/>
      <c r="C14" s="33"/>
      <c r="D14" s="33"/>
      <c r="E14" s="33"/>
      <c r="F14" s="33"/>
    </row>
    <row r="15" spans="1:6" ht="12.75" customHeight="1">
      <c r="A15" s="4"/>
      <c r="B15" s="4"/>
      <c r="C15" s="32" t="s">
        <v>4</v>
      </c>
      <c r="D15" s="32"/>
      <c r="E15" s="32"/>
      <c r="F15" s="32"/>
    </row>
    <row r="16" spans="1:6" ht="12.75">
      <c r="A16" s="4" t="s">
        <v>5</v>
      </c>
      <c r="B16" s="4"/>
      <c r="C16" s="4"/>
      <c r="D16" s="4"/>
      <c r="E16" s="4"/>
      <c r="F16" s="4"/>
    </row>
    <row r="17" spans="1:6" ht="36" customHeight="1">
      <c r="A17" s="4" t="s">
        <v>6</v>
      </c>
      <c r="B17" s="38" t="s">
        <v>7</v>
      </c>
      <c r="C17" s="38"/>
      <c r="D17" s="38"/>
      <c r="E17" s="38"/>
      <c r="F17" s="38"/>
    </row>
    <row r="18" spans="1:6" ht="38.25" customHeight="1">
      <c r="A18" s="4" t="s">
        <v>8</v>
      </c>
      <c r="B18" s="39"/>
      <c r="C18" s="39"/>
      <c r="D18" s="39"/>
      <c r="E18" s="39"/>
      <c r="F18" s="39"/>
    </row>
    <row r="19" spans="1:6" ht="48" customHeight="1">
      <c r="A19" s="4" t="s">
        <v>9</v>
      </c>
      <c r="B19" s="30" t="s">
        <v>113</v>
      </c>
      <c r="C19" s="30"/>
      <c r="D19" s="30"/>
      <c r="E19" s="30"/>
      <c r="F19" s="7" t="s">
        <v>10</v>
      </c>
    </row>
    <row r="20" spans="1:6" ht="12.75">
      <c r="A20" s="29" t="s">
        <v>11</v>
      </c>
      <c r="B20" s="29"/>
      <c r="C20" s="29" t="s">
        <v>12</v>
      </c>
      <c r="D20" s="29" t="s">
        <v>13</v>
      </c>
      <c r="E20" s="29"/>
      <c r="F20" s="29" t="s">
        <v>16</v>
      </c>
    </row>
    <row r="21" spans="1:6" ht="12.75">
      <c r="A21" s="29"/>
      <c r="B21" s="29"/>
      <c r="C21" s="29"/>
      <c r="D21" s="8" t="s">
        <v>14</v>
      </c>
      <c r="E21" s="8" t="s">
        <v>15</v>
      </c>
      <c r="F21" s="29"/>
    </row>
    <row r="22" spans="1:6" ht="12.75">
      <c r="A22" s="26">
        <v>1</v>
      </c>
      <c r="B22" s="26"/>
      <c r="C22" s="9">
        <v>2</v>
      </c>
      <c r="D22" s="9">
        <v>3</v>
      </c>
      <c r="E22" s="9">
        <v>4</v>
      </c>
      <c r="F22" s="9">
        <v>5</v>
      </c>
    </row>
    <row r="23" spans="1:8" ht="12.75">
      <c r="A23" s="27" t="s">
        <v>17</v>
      </c>
      <c r="B23" s="28"/>
      <c r="C23" s="9" t="s">
        <v>18</v>
      </c>
      <c r="D23" s="10">
        <f>D24</f>
        <v>3273348</v>
      </c>
      <c r="E23" s="10">
        <f>E25</f>
        <v>153575</v>
      </c>
      <c r="F23" s="10">
        <f>D23+E23</f>
        <v>3426923</v>
      </c>
      <c r="G23" s="19">
        <f>3361462+65462</f>
        <v>3426924</v>
      </c>
      <c r="H23" s="18">
        <f>G23-F23</f>
        <v>1</v>
      </c>
    </row>
    <row r="24" spans="1:6" ht="12.75" customHeight="1">
      <c r="A24" s="23" t="s">
        <v>19</v>
      </c>
      <c r="B24" s="23"/>
      <c r="C24" s="11" t="s">
        <v>18</v>
      </c>
      <c r="D24" s="12">
        <f>D42</f>
        <v>3273348</v>
      </c>
      <c r="E24" s="13" t="s">
        <v>18</v>
      </c>
      <c r="F24" s="12">
        <f>D24</f>
        <v>3273348</v>
      </c>
    </row>
    <row r="25" spans="1:7" ht="25.5" customHeight="1">
      <c r="A25" s="23" t="s">
        <v>20</v>
      </c>
      <c r="B25" s="23"/>
      <c r="C25" s="11" t="s">
        <v>18</v>
      </c>
      <c r="D25" s="13" t="s">
        <v>18</v>
      </c>
      <c r="E25" s="12">
        <f>E26+E32+E37</f>
        <v>153575</v>
      </c>
      <c r="F25" s="12">
        <f>SUM(F26:F32)</f>
        <v>124002</v>
      </c>
      <c r="G25" s="18">
        <f>E25-E42</f>
        <v>0</v>
      </c>
    </row>
    <row r="26" spans="1:6" ht="25.5" customHeight="1">
      <c r="A26" s="23" t="s">
        <v>21</v>
      </c>
      <c r="B26" s="23"/>
      <c r="C26" s="11">
        <v>25010000</v>
      </c>
      <c r="D26" s="13" t="s">
        <v>18</v>
      </c>
      <c r="E26" s="12">
        <f>SUM(E28:E31)</f>
        <v>58540</v>
      </c>
      <c r="F26" s="10">
        <f>E26</f>
        <v>58540</v>
      </c>
    </row>
    <row r="27" spans="1:6" ht="12.75">
      <c r="A27" s="23" t="s">
        <v>22</v>
      </c>
      <c r="B27" s="23"/>
      <c r="C27" s="14"/>
      <c r="D27" s="12"/>
      <c r="E27" s="12"/>
      <c r="F27" s="12"/>
    </row>
    <row r="28" spans="1:6" ht="25.5" customHeight="1">
      <c r="A28" s="23" t="s">
        <v>23</v>
      </c>
      <c r="B28" s="23"/>
      <c r="C28" s="11">
        <v>25010100</v>
      </c>
      <c r="D28" s="13" t="s">
        <v>18</v>
      </c>
      <c r="E28" s="12">
        <v>44460</v>
      </c>
      <c r="F28" s="10">
        <f>E28</f>
        <v>44460</v>
      </c>
    </row>
    <row r="29" spans="1:6" ht="12.75">
      <c r="A29" s="23" t="s">
        <v>24</v>
      </c>
      <c r="B29" s="23"/>
      <c r="C29" s="11">
        <v>25010200</v>
      </c>
      <c r="D29" s="13" t="s">
        <v>18</v>
      </c>
      <c r="E29" s="12">
        <v>14080</v>
      </c>
      <c r="F29" s="10">
        <f>E29</f>
        <v>14080</v>
      </c>
    </row>
    <row r="30" spans="1:6" ht="12.75">
      <c r="A30" s="23" t="s">
        <v>25</v>
      </c>
      <c r="B30" s="23"/>
      <c r="C30" s="11">
        <v>25010300</v>
      </c>
      <c r="D30" s="13" t="s">
        <v>18</v>
      </c>
      <c r="E30" s="12"/>
      <c r="F30" s="10">
        <f>E30</f>
        <v>0</v>
      </c>
    </row>
    <row r="31" spans="1:6" ht="25.5" customHeight="1">
      <c r="A31" s="23" t="s">
        <v>26</v>
      </c>
      <c r="B31" s="23"/>
      <c r="C31" s="11">
        <v>25010400</v>
      </c>
      <c r="D31" s="13" t="s">
        <v>18</v>
      </c>
      <c r="E31" s="12"/>
      <c r="F31" s="10">
        <f>E31</f>
        <v>0</v>
      </c>
    </row>
    <row r="32" spans="1:6" ht="37.5" customHeight="1">
      <c r="A32" s="23" t="s">
        <v>27</v>
      </c>
      <c r="B32" s="23"/>
      <c r="C32" s="11">
        <v>25020000</v>
      </c>
      <c r="D32" s="13" t="s">
        <v>18</v>
      </c>
      <c r="E32" s="12">
        <f>SUM(E34:E36)</f>
        <v>6922</v>
      </c>
      <c r="F32" s="10">
        <f>E32</f>
        <v>6922</v>
      </c>
    </row>
    <row r="33" spans="1:6" ht="23.25" customHeight="1">
      <c r="A33" s="23" t="s">
        <v>22</v>
      </c>
      <c r="B33" s="23"/>
      <c r="C33" s="14"/>
      <c r="D33" s="12"/>
      <c r="E33" s="12"/>
      <c r="F33" s="12"/>
    </row>
    <row r="34" spans="1:6" ht="25.5" customHeight="1">
      <c r="A34" s="23" t="s">
        <v>28</v>
      </c>
      <c r="B34" s="23"/>
      <c r="C34" s="11">
        <v>25020100</v>
      </c>
      <c r="D34" s="13" t="s">
        <v>18</v>
      </c>
      <c r="E34" s="12">
        <v>6922</v>
      </c>
      <c r="F34" s="12">
        <f>SUM(F35:F37)</f>
        <v>88113</v>
      </c>
    </row>
    <row r="35" spans="1:6" ht="12.75" customHeight="1">
      <c r="A35" s="23" t="s">
        <v>29</v>
      </c>
      <c r="B35" s="23"/>
      <c r="C35" s="11">
        <v>25020200</v>
      </c>
      <c r="D35" s="13" t="s">
        <v>18</v>
      </c>
      <c r="E35" s="12"/>
      <c r="F35" s="12">
        <f>E35</f>
        <v>0</v>
      </c>
    </row>
    <row r="36" spans="1:6" ht="12.75">
      <c r="A36" s="23" t="s">
        <v>30</v>
      </c>
      <c r="B36" s="23"/>
      <c r="C36" s="11">
        <v>25020300</v>
      </c>
      <c r="D36" s="13" t="s">
        <v>18</v>
      </c>
      <c r="E36" s="12"/>
      <c r="F36" s="12">
        <f>E36</f>
        <v>0</v>
      </c>
    </row>
    <row r="37" spans="1:6" ht="12.75">
      <c r="A37" s="23" t="s">
        <v>31</v>
      </c>
      <c r="B37" s="23"/>
      <c r="C37" s="14"/>
      <c r="D37" s="13" t="s">
        <v>18</v>
      </c>
      <c r="E37" s="12">
        <v>88113</v>
      </c>
      <c r="F37" s="12">
        <f>E37</f>
        <v>88113</v>
      </c>
    </row>
    <row r="38" spans="1:6" ht="12.75">
      <c r="A38" s="23" t="s">
        <v>32</v>
      </c>
      <c r="B38" s="23"/>
      <c r="C38" s="14"/>
      <c r="D38" s="13" t="s">
        <v>18</v>
      </c>
      <c r="E38" s="12"/>
      <c r="F38" s="12"/>
    </row>
    <row r="39" spans="1:6" ht="12.75" customHeight="1">
      <c r="A39" s="23" t="s">
        <v>33</v>
      </c>
      <c r="B39" s="23"/>
      <c r="C39" s="14"/>
      <c r="D39" s="13" t="s">
        <v>18</v>
      </c>
      <c r="E39" s="12"/>
      <c r="F39" s="12"/>
    </row>
    <row r="40" spans="1:6" ht="12.75">
      <c r="A40" s="23" t="s">
        <v>34</v>
      </c>
      <c r="B40" s="23"/>
      <c r="C40" s="14"/>
      <c r="D40" s="13" t="s">
        <v>18</v>
      </c>
      <c r="E40" s="12"/>
      <c r="F40" s="12"/>
    </row>
    <row r="41" spans="1:6" ht="12.75">
      <c r="A41" s="23"/>
      <c r="B41" s="23"/>
      <c r="C41" s="14"/>
      <c r="D41" s="13" t="s">
        <v>18</v>
      </c>
      <c r="E41" s="13" t="s">
        <v>35</v>
      </c>
      <c r="F41" s="13" t="s">
        <v>35</v>
      </c>
    </row>
    <row r="42" spans="1:6" ht="12.75" customHeight="1">
      <c r="A42" s="24" t="s">
        <v>36</v>
      </c>
      <c r="B42" s="25"/>
      <c r="C42" s="11" t="s">
        <v>18</v>
      </c>
      <c r="D42" s="12">
        <f>D43+D76+D96+D100+D101</f>
        <v>3273348</v>
      </c>
      <c r="E42" s="12">
        <f>E43+E76+E96+E100+E101</f>
        <v>153575</v>
      </c>
      <c r="F42" s="12">
        <f>F43+F76+F96+F100+F101</f>
        <v>3426923</v>
      </c>
    </row>
    <row r="43" spans="1:7" ht="12.75" customHeight="1">
      <c r="A43" s="23" t="s">
        <v>37</v>
      </c>
      <c r="B43" s="23"/>
      <c r="C43" s="14">
        <v>2000</v>
      </c>
      <c r="D43" s="12">
        <f>D44+D47+D48+D64+D67+D71+D75</f>
        <v>3273348</v>
      </c>
      <c r="E43" s="12">
        <f>E44+E47+E48+E64+E67+E71+E75</f>
        <v>64690</v>
      </c>
      <c r="F43" s="12">
        <f>F44+F47+F48+F64+F67+F71+F75</f>
        <v>3338038</v>
      </c>
      <c r="G43" s="5" t="s">
        <v>37</v>
      </c>
    </row>
    <row r="44" spans="1:7" ht="12.75">
      <c r="A44" s="21" t="s">
        <v>38</v>
      </c>
      <c r="B44" s="21"/>
      <c r="C44" s="15">
        <v>2110</v>
      </c>
      <c r="D44" s="10">
        <f>D45+D46</f>
        <v>2219627</v>
      </c>
      <c r="E44" s="10">
        <f>E45+E46</f>
        <v>0</v>
      </c>
      <c r="F44" s="10">
        <f>F45+F46</f>
        <v>2219627</v>
      </c>
      <c r="G44" s="5" t="s">
        <v>38</v>
      </c>
    </row>
    <row r="45" spans="1:7" ht="12.75">
      <c r="A45" s="21" t="s">
        <v>39</v>
      </c>
      <c r="B45" s="21"/>
      <c r="C45" s="15">
        <v>2111</v>
      </c>
      <c r="D45" s="10">
        <v>2219627</v>
      </c>
      <c r="E45" s="10"/>
      <c r="F45" s="10">
        <f aca="true" t="shared" si="0" ref="F45:F74">SUM(D45:E45)</f>
        <v>2219627</v>
      </c>
      <c r="G45" s="5" t="s">
        <v>39</v>
      </c>
    </row>
    <row r="46" spans="1:7" ht="12.75">
      <c r="A46" s="21" t="s">
        <v>40</v>
      </c>
      <c r="B46" s="21"/>
      <c r="C46" s="15">
        <v>2112</v>
      </c>
      <c r="D46" s="10"/>
      <c r="E46" s="10"/>
      <c r="F46" s="10">
        <f t="shared" si="0"/>
        <v>0</v>
      </c>
      <c r="G46" s="5" t="s">
        <v>40</v>
      </c>
    </row>
    <row r="47" spans="1:7" ht="12.75" customHeight="1">
      <c r="A47" s="21" t="s">
        <v>41</v>
      </c>
      <c r="B47" s="21"/>
      <c r="C47" s="15">
        <v>2120</v>
      </c>
      <c r="D47" s="10">
        <v>488314</v>
      </c>
      <c r="E47" s="10"/>
      <c r="F47" s="10">
        <f>SUM(D47:E47)</f>
        <v>488314</v>
      </c>
      <c r="G47" s="5" t="s">
        <v>41</v>
      </c>
    </row>
    <row r="48" spans="1:7" ht="12.75" customHeight="1">
      <c r="A48" s="21" t="s">
        <v>42</v>
      </c>
      <c r="B48" s="21"/>
      <c r="C48" s="15">
        <v>2200</v>
      </c>
      <c r="D48" s="10">
        <f>D49+D50+D51+D52+D53+D54+D55+D61</f>
        <v>560797</v>
      </c>
      <c r="E48" s="10">
        <f>E49+E50+E51+E52+E53+E54+E55+E61</f>
        <v>64690</v>
      </c>
      <c r="F48" s="10">
        <f>F49+F50+F51+F52+F53+F54+F55+F61</f>
        <v>625487</v>
      </c>
      <c r="G48" s="5" t="s">
        <v>42</v>
      </c>
    </row>
    <row r="49" spans="1:7" ht="12.75">
      <c r="A49" s="21" t="s">
        <v>43</v>
      </c>
      <c r="B49" s="21"/>
      <c r="C49" s="15">
        <v>2210</v>
      </c>
      <c r="D49" s="10">
        <v>111790</v>
      </c>
      <c r="E49" s="10">
        <v>9300</v>
      </c>
      <c r="F49" s="10">
        <f>SUM(D49:E49)</f>
        <v>121090</v>
      </c>
      <c r="G49" s="5" t="s">
        <v>43</v>
      </c>
    </row>
    <row r="50" spans="1:7" ht="12.75" customHeight="1">
      <c r="A50" s="21" t="s">
        <v>44</v>
      </c>
      <c r="B50" s="21"/>
      <c r="C50" s="15">
        <v>2220</v>
      </c>
      <c r="D50" s="10"/>
      <c r="E50" s="10"/>
      <c r="F50" s="10">
        <f t="shared" si="0"/>
        <v>0</v>
      </c>
      <c r="G50" s="5" t="s">
        <v>44</v>
      </c>
    </row>
    <row r="51" spans="1:7" ht="12.75">
      <c r="A51" s="21" t="s">
        <v>45</v>
      </c>
      <c r="B51" s="21"/>
      <c r="C51" s="15">
        <v>2230</v>
      </c>
      <c r="D51" s="10">
        <v>94140</v>
      </c>
      <c r="E51" s="10">
        <v>55390</v>
      </c>
      <c r="F51" s="10">
        <f t="shared" si="0"/>
        <v>149530</v>
      </c>
      <c r="G51" s="5" t="s">
        <v>45</v>
      </c>
    </row>
    <row r="52" spans="1:7" ht="12.75">
      <c r="A52" s="21" t="s">
        <v>46</v>
      </c>
      <c r="B52" s="21"/>
      <c r="C52" s="15">
        <v>2240</v>
      </c>
      <c r="D52" s="10">
        <v>45659</v>
      </c>
      <c r="E52" s="10"/>
      <c r="F52" s="10">
        <f t="shared" si="0"/>
        <v>45659</v>
      </c>
      <c r="G52" s="5" t="s">
        <v>46</v>
      </c>
    </row>
    <row r="53" spans="1:7" ht="12.75">
      <c r="A53" s="21" t="s">
        <v>47</v>
      </c>
      <c r="B53" s="21"/>
      <c r="C53" s="15">
        <v>2250</v>
      </c>
      <c r="D53" s="10">
        <v>7150</v>
      </c>
      <c r="E53" s="10"/>
      <c r="F53" s="10">
        <f t="shared" si="0"/>
        <v>7150</v>
      </c>
      <c r="G53" s="5" t="s">
        <v>47</v>
      </c>
    </row>
    <row r="54" spans="1:7" ht="24" customHeight="1">
      <c r="A54" s="21" t="s">
        <v>48</v>
      </c>
      <c r="B54" s="21"/>
      <c r="C54" s="15">
        <v>2260</v>
      </c>
      <c r="D54" s="10"/>
      <c r="E54" s="10"/>
      <c r="F54" s="10">
        <f t="shared" si="0"/>
        <v>0</v>
      </c>
      <c r="G54" s="5" t="s">
        <v>48</v>
      </c>
    </row>
    <row r="55" spans="1:7" ht="24" customHeight="1">
      <c r="A55" s="21" t="s">
        <v>49</v>
      </c>
      <c r="B55" s="21"/>
      <c r="C55" s="15">
        <v>2270</v>
      </c>
      <c r="D55" s="10">
        <f>SUM(D56:D60)</f>
        <v>302058</v>
      </c>
      <c r="E55" s="10">
        <f>SUM(E56:E60)</f>
        <v>0</v>
      </c>
      <c r="F55" s="10">
        <f>SUM(F56:F60)</f>
        <v>302058</v>
      </c>
      <c r="G55" s="5" t="s">
        <v>49</v>
      </c>
    </row>
    <row r="56" spans="1:7" ht="12.75">
      <c r="A56" s="21" t="s">
        <v>50</v>
      </c>
      <c r="B56" s="21"/>
      <c r="C56" s="15">
        <v>2271</v>
      </c>
      <c r="D56" s="10"/>
      <c r="E56" s="10"/>
      <c r="F56" s="10">
        <f t="shared" si="0"/>
        <v>0</v>
      </c>
      <c r="G56" s="5" t="s">
        <v>50</v>
      </c>
    </row>
    <row r="57" spans="1:7" ht="12.75" customHeight="1">
      <c r="A57" s="21" t="s">
        <v>51</v>
      </c>
      <c r="B57" s="21"/>
      <c r="C57" s="15">
        <v>2272</v>
      </c>
      <c r="D57" s="10"/>
      <c r="E57" s="10"/>
      <c r="F57" s="10">
        <f t="shared" si="0"/>
        <v>0</v>
      </c>
      <c r="G57" s="5" t="s">
        <v>51</v>
      </c>
    </row>
    <row r="58" spans="1:7" ht="12.75" customHeight="1">
      <c r="A58" s="21" t="s">
        <v>52</v>
      </c>
      <c r="B58" s="21"/>
      <c r="C58" s="15">
        <v>2273</v>
      </c>
      <c r="D58" s="10">
        <v>55893</v>
      </c>
      <c r="E58" s="10"/>
      <c r="F58" s="10">
        <f t="shared" si="0"/>
        <v>55893</v>
      </c>
      <c r="G58" s="5" t="s">
        <v>52</v>
      </c>
    </row>
    <row r="59" spans="1:7" ht="12.75" customHeight="1">
      <c r="A59" s="21" t="s">
        <v>53</v>
      </c>
      <c r="B59" s="21"/>
      <c r="C59" s="15">
        <v>2274</v>
      </c>
      <c r="D59" s="10">
        <v>239765</v>
      </c>
      <c r="E59" s="10"/>
      <c r="F59" s="10">
        <f t="shared" si="0"/>
        <v>239765</v>
      </c>
      <c r="G59" s="5" t="s">
        <v>53</v>
      </c>
    </row>
    <row r="60" spans="1:7" ht="12.75">
      <c r="A60" s="21" t="s">
        <v>54</v>
      </c>
      <c r="B60" s="21"/>
      <c r="C60" s="15">
        <v>2275</v>
      </c>
      <c r="D60" s="10">
        <v>6400</v>
      </c>
      <c r="E60" s="10"/>
      <c r="F60" s="10">
        <f t="shared" si="0"/>
        <v>6400</v>
      </c>
      <c r="G60" s="5" t="s">
        <v>54</v>
      </c>
    </row>
    <row r="61" spans="1:7" ht="24" customHeight="1">
      <c r="A61" s="21" t="s">
        <v>55</v>
      </c>
      <c r="B61" s="21"/>
      <c r="C61" s="15">
        <v>2280</v>
      </c>
      <c r="D61" s="10">
        <f>SUM(D62:D63)</f>
        <v>0</v>
      </c>
      <c r="E61" s="10">
        <f>SUM(E62:E63)</f>
        <v>0</v>
      </c>
      <c r="F61" s="10">
        <f>SUM(F62:F63)</f>
        <v>0</v>
      </c>
      <c r="G61" s="5" t="s">
        <v>55</v>
      </c>
    </row>
    <row r="62" spans="1:7" ht="24">
      <c r="A62" s="21" t="s">
        <v>56</v>
      </c>
      <c r="B62" s="21"/>
      <c r="C62" s="15">
        <v>2281</v>
      </c>
      <c r="D62" s="10"/>
      <c r="E62" s="10"/>
      <c r="F62" s="10">
        <f>SUM(D62:E62)</f>
        <v>0</v>
      </c>
      <c r="G62" s="5" t="s">
        <v>56</v>
      </c>
    </row>
    <row r="63" spans="1:7" ht="24" customHeight="1">
      <c r="A63" s="21" t="s">
        <v>57</v>
      </c>
      <c r="B63" s="21"/>
      <c r="C63" s="15">
        <v>2282</v>
      </c>
      <c r="D63" s="10"/>
      <c r="E63" s="10"/>
      <c r="F63" s="10">
        <f t="shared" si="0"/>
        <v>0</v>
      </c>
      <c r="G63" s="5" t="s">
        <v>57</v>
      </c>
    </row>
    <row r="64" spans="1:7" ht="12.75">
      <c r="A64" s="21" t="s">
        <v>58</v>
      </c>
      <c r="B64" s="21"/>
      <c r="C64" s="15">
        <v>2400</v>
      </c>
      <c r="D64" s="10">
        <f>SUM(D65:D66)</f>
        <v>0</v>
      </c>
      <c r="E64" s="10">
        <f>SUM(E65:E66)</f>
        <v>0</v>
      </c>
      <c r="F64" s="10">
        <f>SUM(F65:F66)</f>
        <v>0</v>
      </c>
      <c r="G64" s="5" t="s">
        <v>58</v>
      </c>
    </row>
    <row r="65" spans="1:7" ht="12.75">
      <c r="A65" s="21" t="s">
        <v>59</v>
      </c>
      <c r="B65" s="21"/>
      <c r="C65" s="15">
        <v>2410</v>
      </c>
      <c r="D65" s="10"/>
      <c r="E65" s="10"/>
      <c r="F65" s="10">
        <f t="shared" si="0"/>
        <v>0</v>
      </c>
      <c r="G65" s="5" t="s">
        <v>59</v>
      </c>
    </row>
    <row r="66" spans="1:7" ht="12.75">
      <c r="A66" s="21" t="s">
        <v>60</v>
      </c>
      <c r="B66" s="21"/>
      <c r="C66" s="15">
        <v>2420</v>
      </c>
      <c r="D66" s="10"/>
      <c r="E66" s="10"/>
      <c r="F66" s="10">
        <f t="shared" si="0"/>
        <v>0</v>
      </c>
      <c r="G66" s="5" t="s">
        <v>60</v>
      </c>
    </row>
    <row r="67" spans="1:7" ht="12.75">
      <c r="A67" s="21" t="s">
        <v>61</v>
      </c>
      <c r="B67" s="21"/>
      <c r="C67" s="15">
        <v>2600</v>
      </c>
      <c r="D67" s="10">
        <f>SUM(D68:D70)</f>
        <v>0</v>
      </c>
      <c r="E67" s="10">
        <f>SUM(E68:E70)</f>
        <v>0</v>
      </c>
      <c r="F67" s="10">
        <f>SUM(F68:F70)</f>
        <v>0</v>
      </c>
      <c r="G67" s="5" t="s">
        <v>61</v>
      </c>
    </row>
    <row r="68" spans="1:7" ht="24">
      <c r="A68" s="21" t="s">
        <v>62</v>
      </c>
      <c r="B68" s="21"/>
      <c r="C68" s="15">
        <v>2610</v>
      </c>
      <c r="D68" s="10"/>
      <c r="E68" s="10"/>
      <c r="F68" s="10">
        <f t="shared" si="0"/>
        <v>0</v>
      </c>
      <c r="G68" s="5" t="s">
        <v>62</v>
      </c>
    </row>
    <row r="69" spans="1:7" ht="24">
      <c r="A69" s="21" t="s">
        <v>63</v>
      </c>
      <c r="B69" s="21"/>
      <c r="C69" s="15">
        <v>2620</v>
      </c>
      <c r="D69" s="10"/>
      <c r="E69" s="10"/>
      <c r="F69" s="10">
        <f t="shared" si="0"/>
        <v>0</v>
      </c>
      <c r="G69" s="5" t="s">
        <v>63</v>
      </c>
    </row>
    <row r="70" spans="1:7" ht="24">
      <c r="A70" s="21" t="s">
        <v>64</v>
      </c>
      <c r="B70" s="21"/>
      <c r="C70" s="15">
        <v>2630</v>
      </c>
      <c r="D70" s="10"/>
      <c r="E70" s="10"/>
      <c r="F70" s="10">
        <f t="shared" si="0"/>
        <v>0</v>
      </c>
      <c r="G70" s="5" t="s">
        <v>64</v>
      </c>
    </row>
    <row r="71" spans="1:7" ht="24" customHeight="1">
      <c r="A71" s="21" t="s">
        <v>65</v>
      </c>
      <c r="B71" s="21"/>
      <c r="C71" s="15">
        <v>2700</v>
      </c>
      <c r="D71" s="10">
        <f>SUM(D72:D74)</f>
        <v>2500</v>
      </c>
      <c r="E71" s="10">
        <f>SUM(E72:E74)</f>
        <v>0</v>
      </c>
      <c r="F71" s="10">
        <f>SUM(F72:F74)</f>
        <v>2500</v>
      </c>
      <c r="G71" s="5" t="s">
        <v>65</v>
      </c>
    </row>
    <row r="72" spans="1:7" ht="12.75" customHeight="1">
      <c r="A72" s="21" t="s">
        <v>66</v>
      </c>
      <c r="B72" s="21"/>
      <c r="C72" s="15">
        <v>2710</v>
      </c>
      <c r="D72" s="10"/>
      <c r="E72" s="10"/>
      <c r="F72" s="10">
        <f t="shared" si="0"/>
        <v>0</v>
      </c>
      <c r="G72" s="5" t="s">
        <v>66</v>
      </c>
    </row>
    <row r="73" spans="1:7" ht="12.75" customHeight="1">
      <c r="A73" s="21" t="s">
        <v>67</v>
      </c>
      <c r="B73" s="21"/>
      <c r="C73" s="15">
        <v>2720</v>
      </c>
      <c r="D73" s="10"/>
      <c r="E73" s="10"/>
      <c r="F73" s="10">
        <f t="shared" si="0"/>
        <v>0</v>
      </c>
      <c r="G73" s="5" t="s">
        <v>67</v>
      </c>
    </row>
    <row r="74" spans="1:7" ht="12.75" customHeight="1">
      <c r="A74" s="21" t="s">
        <v>68</v>
      </c>
      <c r="B74" s="21"/>
      <c r="C74" s="15">
        <v>2730</v>
      </c>
      <c r="D74" s="10">
        <v>2500</v>
      </c>
      <c r="E74" s="10"/>
      <c r="F74" s="10">
        <f t="shared" si="0"/>
        <v>2500</v>
      </c>
      <c r="G74" s="5" t="s">
        <v>68</v>
      </c>
    </row>
    <row r="75" spans="1:7" ht="12.75">
      <c r="A75" s="21" t="s">
        <v>69</v>
      </c>
      <c r="B75" s="21"/>
      <c r="C75" s="15">
        <v>2800</v>
      </c>
      <c r="D75" s="10">
        <v>2110</v>
      </c>
      <c r="E75" s="10"/>
      <c r="F75" s="10">
        <f>SUM(D75:E75)</f>
        <v>2110</v>
      </c>
      <c r="G75" s="5" t="s">
        <v>69</v>
      </c>
    </row>
    <row r="76" spans="1:7" ht="12.75" customHeight="1">
      <c r="A76" s="21" t="s">
        <v>70</v>
      </c>
      <c r="B76" s="21"/>
      <c r="C76" s="15">
        <v>3000</v>
      </c>
      <c r="D76" s="10">
        <f>D77+D91</f>
        <v>0</v>
      </c>
      <c r="E76" s="10">
        <f>E77+E91</f>
        <v>88885</v>
      </c>
      <c r="F76" s="10">
        <f>F77+F91</f>
        <v>88885</v>
      </c>
      <c r="G76" s="5" t="s">
        <v>70</v>
      </c>
    </row>
    <row r="77" spans="1:7" ht="12.75">
      <c r="A77" s="21" t="s">
        <v>71</v>
      </c>
      <c r="B77" s="21"/>
      <c r="C77" s="15">
        <v>3100</v>
      </c>
      <c r="D77" s="10">
        <f>D78+D79+D82+D85+D89+D90</f>
        <v>0</v>
      </c>
      <c r="E77" s="10">
        <f>E78+E79+E82+E85+E89+E90</f>
        <v>88885</v>
      </c>
      <c r="F77" s="10">
        <f>F78+F79+F82+F85+F89+F90</f>
        <v>88885</v>
      </c>
      <c r="G77" s="5" t="s">
        <v>71</v>
      </c>
    </row>
    <row r="78" spans="1:7" ht="24">
      <c r="A78" s="21" t="s">
        <v>72</v>
      </c>
      <c r="B78" s="21"/>
      <c r="C78" s="15">
        <v>3110</v>
      </c>
      <c r="D78" s="10"/>
      <c r="E78" s="10">
        <f>51500+772</f>
        <v>52272</v>
      </c>
      <c r="F78" s="10">
        <f aca="true" t="shared" si="1" ref="F78:F101">SUM(D78:E78)</f>
        <v>52272</v>
      </c>
      <c r="G78" s="5" t="s">
        <v>72</v>
      </c>
    </row>
    <row r="79" spans="1:7" ht="12.75" customHeight="1">
      <c r="A79" s="21" t="s">
        <v>73</v>
      </c>
      <c r="B79" s="21"/>
      <c r="C79" s="15">
        <v>3120</v>
      </c>
      <c r="D79" s="10">
        <f>SUM(D80:D81)</f>
        <v>0</v>
      </c>
      <c r="E79" s="10">
        <f>SUM(E80:E81)</f>
        <v>0</v>
      </c>
      <c r="F79" s="10">
        <f>SUM(F80:F81)</f>
        <v>0</v>
      </c>
      <c r="G79" s="5" t="s">
        <v>73</v>
      </c>
    </row>
    <row r="80" spans="1:7" ht="12.75" customHeight="1">
      <c r="A80" s="21" t="s">
        <v>74</v>
      </c>
      <c r="B80" s="21"/>
      <c r="C80" s="15">
        <v>3121</v>
      </c>
      <c r="D80" s="10"/>
      <c r="E80" s="10"/>
      <c r="F80" s="10">
        <f t="shared" si="1"/>
        <v>0</v>
      </c>
      <c r="G80" s="5" t="s">
        <v>74</v>
      </c>
    </row>
    <row r="81" spans="1:7" ht="12.75">
      <c r="A81" s="21" t="s">
        <v>75</v>
      </c>
      <c r="B81" s="21"/>
      <c r="C81" s="15">
        <v>3122</v>
      </c>
      <c r="D81" s="10"/>
      <c r="E81" s="10"/>
      <c r="F81" s="10">
        <f t="shared" si="1"/>
        <v>0</v>
      </c>
      <c r="G81" s="5" t="s">
        <v>75</v>
      </c>
    </row>
    <row r="82" spans="1:7" ht="12.75" customHeight="1">
      <c r="A82" s="21" t="s">
        <v>76</v>
      </c>
      <c r="B82" s="21"/>
      <c r="C82" s="15">
        <v>3130</v>
      </c>
      <c r="D82" s="10">
        <f>SUM(D83:D84)</f>
        <v>0</v>
      </c>
      <c r="E82" s="10">
        <f>SUM(E83:E84)</f>
        <v>36613</v>
      </c>
      <c r="F82" s="10">
        <f>SUM(F83:F84)</f>
        <v>36613</v>
      </c>
      <c r="G82" s="5" t="s">
        <v>76</v>
      </c>
    </row>
    <row r="83" spans="1:7" ht="12.75" customHeight="1">
      <c r="A83" s="21" t="s">
        <v>77</v>
      </c>
      <c r="B83" s="21"/>
      <c r="C83" s="15">
        <v>3131</v>
      </c>
      <c r="D83" s="10"/>
      <c r="E83" s="10"/>
      <c r="F83" s="10">
        <f t="shared" si="1"/>
        <v>0</v>
      </c>
      <c r="G83" s="5" t="s">
        <v>77</v>
      </c>
    </row>
    <row r="84" spans="1:7" ht="12.75">
      <c r="A84" s="21" t="s">
        <v>78</v>
      </c>
      <c r="B84" s="21"/>
      <c r="C84" s="15">
        <v>3132</v>
      </c>
      <c r="D84" s="10"/>
      <c r="E84" s="10">
        <v>36613</v>
      </c>
      <c r="F84" s="10">
        <f t="shared" si="1"/>
        <v>36613</v>
      </c>
      <c r="G84" s="5" t="s">
        <v>78</v>
      </c>
    </row>
    <row r="85" spans="1:7" ht="24" customHeight="1">
      <c r="A85" s="21" t="s">
        <v>79</v>
      </c>
      <c r="B85" s="21"/>
      <c r="C85" s="15">
        <v>3140</v>
      </c>
      <c r="D85" s="10">
        <f>SUM(D86:D88)</f>
        <v>0</v>
      </c>
      <c r="E85" s="10">
        <f>SUM(E86:E88)</f>
        <v>0</v>
      </c>
      <c r="F85" s="10">
        <f>SUM(F86:F88)</f>
        <v>0</v>
      </c>
      <c r="G85" s="5" t="s">
        <v>79</v>
      </c>
    </row>
    <row r="86" spans="1:7" ht="12.75">
      <c r="A86" s="21" t="s">
        <v>80</v>
      </c>
      <c r="B86" s="21"/>
      <c r="C86" s="15">
        <v>3141</v>
      </c>
      <c r="D86" s="10"/>
      <c r="E86" s="10"/>
      <c r="F86" s="10">
        <f t="shared" si="1"/>
        <v>0</v>
      </c>
      <c r="G86" s="5" t="s">
        <v>80</v>
      </c>
    </row>
    <row r="87" spans="1:7" ht="24" customHeight="1">
      <c r="A87" s="21" t="s">
        <v>81</v>
      </c>
      <c r="B87" s="21"/>
      <c r="C87" s="15">
        <v>3142</v>
      </c>
      <c r="D87" s="10"/>
      <c r="E87" s="10"/>
      <c r="F87" s="10">
        <f t="shared" si="1"/>
        <v>0</v>
      </c>
      <c r="G87" s="5" t="s">
        <v>81</v>
      </c>
    </row>
    <row r="88" spans="1:7" ht="24">
      <c r="A88" s="21" t="s">
        <v>82</v>
      </c>
      <c r="B88" s="21"/>
      <c r="C88" s="15">
        <v>3143</v>
      </c>
      <c r="D88" s="10"/>
      <c r="E88" s="10"/>
      <c r="F88" s="10">
        <f t="shared" si="1"/>
        <v>0</v>
      </c>
      <c r="G88" s="5" t="s">
        <v>82</v>
      </c>
    </row>
    <row r="89" spans="1:7" ht="12.75">
      <c r="A89" s="21" t="s">
        <v>83</v>
      </c>
      <c r="B89" s="21"/>
      <c r="C89" s="15">
        <v>3150</v>
      </c>
      <c r="D89" s="10"/>
      <c r="E89" s="10"/>
      <c r="F89" s="10">
        <f>SUM(D89:E89)</f>
        <v>0</v>
      </c>
      <c r="G89" s="5" t="s">
        <v>83</v>
      </c>
    </row>
    <row r="90" spans="1:7" ht="12.75">
      <c r="A90" s="21" t="s">
        <v>84</v>
      </c>
      <c r="B90" s="21"/>
      <c r="C90" s="15">
        <v>3160</v>
      </c>
      <c r="D90" s="10"/>
      <c r="E90" s="10"/>
      <c r="F90" s="10">
        <f t="shared" si="1"/>
        <v>0</v>
      </c>
      <c r="G90" s="5" t="s">
        <v>84</v>
      </c>
    </row>
    <row r="91" spans="1:7" ht="12.75">
      <c r="A91" s="21" t="s">
        <v>85</v>
      </c>
      <c r="B91" s="21"/>
      <c r="C91" s="15">
        <v>3200</v>
      </c>
      <c r="D91" s="10">
        <f>D92+D93+D94+D95</f>
        <v>0</v>
      </c>
      <c r="E91" s="10">
        <f>E92+E93+E94+E95</f>
        <v>0</v>
      </c>
      <c r="F91" s="10">
        <f>F92+F93+F94+F95</f>
        <v>0</v>
      </c>
      <c r="G91" s="5" t="s">
        <v>85</v>
      </c>
    </row>
    <row r="92" spans="1:7" ht="24">
      <c r="A92" s="21" t="s">
        <v>86</v>
      </c>
      <c r="B92" s="21"/>
      <c r="C92" s="15">
        <v>3210</v>
      </c>
      <c r="D92" s="10"/>
      <c r="E92" s="10"/>
      <c r="F92" s="10">
        <f t="shared" si="1"/>
        <v>0</v>
      </c>
      <c r="G92" s="5" t="s">
        <v>86</v>
      </c>
    </row>
    <row r="93" spans="1:7" ht="24">
      <c r="A93" s="21" t="s">
        <v>87</v>
      </c>
      <c r="B93" s="21"/>
      <c r="C93" s="15">
        <v>3220</v>
      </c>
      <c r="D93" s="10"/>
      <c r="E93" s="10"/>
      <c r="F93" s="10">
        <f t="shared" si="1"/>
        <v>0</v>
      </c>
      <c r="G93" s="5" t="s">
        <v>87</v>
      </c>
    </row>
    <row r="94" spans="1:7" ht="24">
      <c r="A94" s="21" t="s">
        <v>88</v>
      </c>
      <c r="B94" s="21"/>
      <c r="C94" s="15">
        <v>3230</v>
      </c>
      <c r="D94" s="10"/>
      <c r="E94" s="10"/>
      <c r="F94" s="10">
        <f t="shared" si="1"/>
        <v>0</v>
      </c>
      <c r="G94" s="5" t="s">
        <v>88</v>
      </c>
    </row>
    <row r="95" spans="1:7" ht="12.75" customHeight="1">
      <c r="A95" s="21" t="s">
        <v>89</v>
      </c>
      <c r="B95" s="21"/>
      <c r="C95" s="15">
        <v>3240</v>
      </c>
      <c r="D95" s="10"/>
      <c r="E95" s="10"/>
      <c r="F95" s="10">
        <f t="shared" si="1"/>
        <v>0</v>
      </c>
      <c r="G95" s="5" t="s">
        <v>89</v>
      </c>
    </row>
    <row r="96" spans="1:7" ht="12.75">
      <c r="A96" s="21" t="s">
        <v>90</v>
      </c>
      <c r="B96" s="21"/>
      <c r="C96" s="15">
        <v>4110</v>
      </c>
      <c r="D96" s="10">
        <f>D97+D98+D99</f>
        <v>0</v>
      </c>
      <c r="E96" s="10">
        <f>E97+E98+E99</f>
        <v>0</v>
      </c>
      <c r="F96" s="10">
        <f>F97+F98+F99</f>
        <v>0</v>
      </c>
      <c r="G96" s="5" t="s">
        <v>90</v>
      </c>
    </row>
    <row r="97" spans="1:7" ht="25.5" customHeight="1">
      <c r="A97" s="21" t="s">
        <v>91</v>
      </c>
      <c r="B97" s="21"/>
      <c r="C97" s="15">
        <v>4111</v>
      </c>
      <c r="D97" s="10"/>
      <c r="E97" s="10"/>
      <c r="F97" s="10">
        <f t="shared" si="1"/>
        <v>0</v>
      </c>
      <c r="G97" s="5" t="s">
        <v>91</v>
      </c>
    </row>
    <row r="98" spans="1:7" ht="24">
      <c r="A98" s="21" t="s">
        <v>92</v>
      </c>
      <c r="B98" s="21"/>
      <c r="C98" s="15">
        <v>4112</v>
      </c>
      <c r="D98" s="10"/>
      <c r="E98" s="10"/>
      <c r="F98" s="10">
        <f t="shared" si="1"/>
        <v>0</v>
      </c>
      <c r="G98" s="5" t="s">
        <v>92</v>
      </c>
    </row>
    <row r="99" spans="1:7" ht="25.5" customHeight="1">
      <c r="A99" s="21" t="s">
        <v>93</v>
      </c>
      <c r="B99" s="21"/>
      <c r="C99" s="15">
        <v>4113</v>
      </c>
      <c r="D99" s="10"/>
      <c r="E99" s="10"/>
      <c r="F99" s="10">
        <f t="shared" si="1"/>
        <v>0</v>
      </c>
      <c r="G99" s="5" t="s">
        <v>93</v>
      </c>
    </row>
    <row r="100" spans="1:7" ht="12.75">
      <c r="A100" s="21" t="s">
        <v>94</v>
      </c>
      <c r="B100" s="21"/>
      <c r="C100" s="15">
        <v>4210</v>
      </c>
      <c r="D100" s="10"/>
      <c r="E100" s="10"/>
      <c r="F100" s="10">
        <f t="shared" si="1"/>
        <v>0</v>
      </c>
      <c r="G100" s="5" t="s">
        <v>94</v>
      </c>
    </row>
    <row r="101" spans="1:7" ht="12.75">
      <c r="A101" s="21" t="s">
        <v>95</v>
      </c>
      <c r="B101" s="21"/>
      <c r="C101" s="15">
        <v>9000</v>
      </c>
      <c r="D101" s="10"/>
      <c r="E101" s="10"/>
      <c r="F101" s="10">
        <f t="shared" si="1"/>
        <v>0</v>
      </c>
      <c r="G101" s="5" t="s">
        <v>95</v>
      </c>
    </row>
    <row r="102" spans="1:6" ht="12.75">
      <c r="A102" s="22" t="s">
        <v>96</v>
      </c>
      <c r="B102" s="22"/>
      <c r="C102" s="22"/>
      <c r="D102" s="22"/>
      <c r="E102" s="22"/>
      <c r="F102" s="22"/>
    </row>
    <row r="104" spans="1:6" ht="12.75">
      <c r="A104" s="40" t="s">
        <v>109</v>
      </c>
      <c r="B104" s="40"/>
      <c r="D104" s="6"/>
      <c r="F104" s="17" t="s">
        <v>111</v>
      </c>
    </row>
    <row r="105" spans="4:6" ht="23.25" customHeight="1">
      <c r="D105" s="16" t="s">
        <v>97</v>
      </c>
      <c r="F105" s="16" t="s">
        <v>98</v>
      </c>
    </row>
    <row r="106" spans="1:6" ht="12.75">
      <c r="A106" s="40" t="s">
        <v>105</v>
      </c>
      <c r="B106" s="40"/>
      <c r="D106" s="6"/>
      <c r="F106" s="17" t="s">
        <v>106</v>
      </c>
    </row>
    <row r="107" spans="4:6" ht="12.75">
      <c r="D107" s="16" t="s">
        <v>97</v>
      </c>
      <c r="F107" s="16" t="s">
        <v>98</v>
      </c>
    </row>
    <row r="108" ht="12.75">
      <c r="A108" t="s">
        <v>99</v>
      </c>
    </row>
    <row r="109" ht="12.75">
      <c r="B109" s="1"/>
    </row>
    <row r="110" ht="12.75">
      <c r="B110" s="2" t="s">
        <v>100</v>
      </c>
    </row>
    <row r="112" spans="1:6" ht="12.75">
      <c r="A112" s="41" t="s">
        <v>101</v>
      </c>
      <c r="B112" s="41"/>
      <c r="C112" s="41"/>
      <c r="D112" s="41"/>
      <c r="E112" s="41"/>
      <c r="F112" s="41"/>
    </row>
  </sheetData>
  <mergeCells count="103">
    <mergeCell ref="A104:B104"/>
    <mergeCell ref="A106:B106"/>
    <mergeCell ref="A112:F112"/>
    <mergeCell ref="D1:F1"/>
    <mergeCell ref="D8:F8"/>
    <mergeCell ref="D4:F4"/>
    <mergeCell ref="D6:F6"/>
    <mergeCell ref="D3:F3"/>
    <mergeCell ref="D5:F5"/>
    <mergeCell ref="D7:F7"/>
    <mergeCell ref="D2:F2"/>
    <mergeCell ref="A10:F10"/>
    <mergeCell ref="B17:F17"/>
    <mergeCell ref="B18:F18"/>
    <mergeCell ref="B19:E19"/>
    <mergeCell ref="A12:F12"/>
    <mergeCell ref="C13:F13"/>
    <mergeCell ref="A14:F14"/>
    <mergeCell ref="C15:F15"/>
    <mergeCell ref="A20:B21"/>
    <mergeCell ref="C20:C21"/>
    <mergeCell ref="D20:E20"/>
    <mergeCell ref="F20:F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2:B42"/>
    <mergeCell ref="A40:B41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5:B95"/>
    <mergeCell ref="A96:B96"/>
    <mergeCell ref="A98:B98"/>
    <mergeCell ref="A91:B91"/>
    <mergeCell ref="A92:B92"/>
    <mergeCell ref="A93:B93"/>
    <mergeCell ref="A94:B94"/>
    <mergeCell ref="A100:B100"/>
    <mergeCell ref="A101:B101"/>
    <mergeCell ref="A102:F102"/>
    <mergeCell ref="A97:B97"/>
    <mergeCell ref="A99:B99"/>
  </mergeCells>
  <printOptions/>
  <pageMargins left="0.7874015748031497" right="0.7874015748031497" top="0.5118110236220472" bottom="0.11811023622047245" header="0.5118110236220472" footer="0.5118110236220472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rfu1911</dc:creator>
  <cp:keywords/>
  <dc:description/>
  <cp:lastModifiedBy>Admin</cp:lastModifiedBy>
  <cp:lastPrinted>2017-02-21T12:28:25Z</cp:lastPrinted>
  <dcterms:created xsi:type="dcterms:W3CDTF">2016-01-06T09:47:40Z</dcterms:created>
  <dcterms:modified xsi:type="dcterms:W3CDTF">2017-11-22T11:42:26Z</dcterms:modified>
  <cp:category/>
  <cp:version/>
  <cp:contentType/>
  <cp:contentStatus/>
</cp:coreProperties>
</file>